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75" yWindow="45" windowWidth="7650" windowHeight="8055" activeTab="0"/>
  </bookViews>
  <sheets>
    <sheet name="Récap (privé)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'Récap (privé)'!$A$1:$AB$34</definedName>
  </definedNames>
  <calcPr fullCalcOnLoad="1"/>
</workbook>
</file>

<file path=xl/sharedStrings.xml><?xml version="1.0" encoding="utf-8"?>
<sst xmlns="http://schemas.openxmlformats.org/spreadsheetml/2006/main" count="96" uniqueCount="34">
  <si>
    <t>COLLEGES</t>
  </si>
  <si>
    <t xml:space="preserve">Constat </t>
  </si>
  <si>
    <t>BRETON</t>
  </si>
  <si>
    <t>Côtes d'Armor</t>
  </si>
  <si>
    <t>Finistère</t>
  </si>
  <si>
    <t>Ille-et-Vilaine</t>
  </si>
  <si>
    <t>Morbihan</t>
  </si>
  <si>
    <t>TOTAL</t>
  </si>
  <si>
    <t>GALLO</t>
  </si>
  <si>
    <t>TOTAL CLG</t>
  </si>
  <si>
    <t>TOTAL
LYC/LP</t>
  </si>
  <si>
    <t>TOTAL
2nd degré</t>
  </si>
  <si>
    <t>LYCEES</t>
  </si>
  <si>
    <t>TOTAL 2D DEGRE PRIVE</t>
  </si>
  <si>
    <t>Prévision d'effectif</t>
  </si>
  <si>
    <t>écart entre constat 2011 et 2012</t>
  </si>
  <si>
    <t>écart entre constat 2012 et 2013</t>
  </si>
  <si>
    <t>Rentrée 2014/2015</t>
  </si>
  <si>
    <t>écart entre constat 2013 et 2014</t>
  </si>
  <si>
    <t>Rentrée 2015/2016</t>
  </si>
  <si>
    <t>écart entre constat 2014 et 2015</t>
  </si>
  <si>
    <t>Rentrée 2016/2017</t>
  </si>
  <si>
    <t>écart entre constat 2015 et 2016</t>
  </si>
  <si>
    <t>Rentrée 09/10</t>
  </si>
  <si>
    <t>Rentrée 10/11</t>
  </si>
  <si>
    <t>Rentrée 11/12</t>
  </si>
  <si>
    <t>Rentrée 2017/2018</t>
  </si>
  <si>
    <t>écart entre constat 2016 et 2017</t>
  </si>
  <si>
    <t>Rentrée 2018/2019</t>
  </si>
  <si>
    <t>écart entre constat 2017 et 2018</t>
  </si>
  <si>
    <t>Rentrée 2019/2020</t>
  </si>
  <si>
    <t>Rentrée 12/13</t>
  </si>
  <si>
    <t>écart entre constat 2018 et 2019</t>
  </si>
  <si>
    <t>Rentrée 13/14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</si>
</sst>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</numFmts>
  <fonts count="40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medium"/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>
        <color indexed="63"/>
      </top>
      <bottom style="medium"/>
    </border>
    <border>
      <left style="medium"/>
      <right style="hair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wrapText="1"/>
    </xf>
    <xf numFmtId="0" fontId="2" fillId="34" borderId="14" xfId="0" applyFont="1" applyFill="1" applyBorder="1" applyAlignment="1">
      <alignment/>
    </xf>
    <xf numFmtId="0" fontId="2" fillId="0" borderId="12" xfId="0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3" fontId="1" fillId="0" borderId="32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3" fontId="1" fillId="0" borderId="31" xfId="0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3" fontId="2" fillId="34" borderId="27" xfId="0" applyNumberFormat="1" applyFont="1" applyFill="1" applyBorder="1" applyAlignment="1">
      <alignment horizontal="center"/>
    </xf>
    <xf numFmtId="3" fontId="2" fillId="34" borderId="2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 horizontal="center" vertical="center"/>
    </xf>
    <xf numFmtId="3" fontId="1" fillId="0" borderId="38" xfId="0" applyNumberFormat="1" applyFont="1" applyBorder="1" applyAlignment="1">
      <alignment horizontal="center" vertical="center"/>
    </xf>
    <xf numFmtId="3" fontId="2" fillId="34" borderId="37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textRotation="90"/>
    </xf>
    <xf numFmtId="0" fontId="2" fillId="34" borderId="39" xfId="0" applyFont="1" applyFill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1" fillId="0" borderId="41" xfId="0" applyNumberFormat="1" applyFont="1" applyFill="1" applyBorder="1" applyAlignment="1">
      <alignment horizontal="center"/>
    </xf>
    <xf numFmtId="3" fontId="2" fillId="0" borderId="14" xfId="0" applyNumberFormat="1" applyFont="1" applyBorder="1" applyAlignment="1">
      <alignment horizontal="center" vertical="center"/>
    </xf>
    <xf numFmtId="3" fontId="2" fillId="34" borderId="14" xfId="0" applyNumberFormat="1" applyFont="1" applyFill="1" applyBorder="1" applyAlignment="1">
      <alignment horizontal="center"/>
    </xf>
    <xf numFmtId="3" fontId="1" fillId="0" borderId="42" xfId="0" applyNumberFormat="1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 vertical="center" textRotation="90" wrapText="1"/>
    </xf>
    <xf numFmtId="3" fontId="1" fillId="0" borderId="15" xfId="0" applyNumberFormat="1" applyFont="1" applyBorder="1" applyAlignment="1">
      <alignment horizontal="center" vertical="center"/>
    </xf>
    <xf numFmtId="3" fontId="1" fillId="0" borderId="45" xfId="0" applyNumberFormat="1" applyFont="1" applyBorder="1" applyAlignment="1">
      <alignment horizontal="center" vertical="center"/>
    </xf>
    <xf numFmtId="3" fontId="2" fillId="0" borderId="46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 vertical="center"/>
    </xf>
    <xf numFmtId="3" fontId="2" fillId="34" borderId="46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" fillId="0" borderId="40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34" borderId="48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2" fillId="33" borderId="48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3" fontId="1" fillId="0" borderId="50" xfId="0" applyNumberFormat="1" applyFont="1" applyFill="1" applyBorder="1" applyAlignment="1">
      <alignment horizontal="center"/>
    </xf>
    <xf numFmtId="1" fontId="1" fillId="0" borderId="33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" fontId="1" fillId="0" borderId="5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/>
    </xf>
    <xf numFmtId="0" fontId="2" fillId="34" borderId="52" xfId="0" applyFont="1" applyFill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vertical="center"/>
    </xf>
    <xf numFmtId="3" fontId="1" fillId="0" borderId="50" xfId="0" applyNumberFormat="1" applyFont="1" applyBorder="1" applyAlignment="1">
      <alignment vertical="center"/>
    </xf>
    <xf numFmtId="0" fontId="1" fillId="0" borderId="20" xfId="0" applyFont="1" applyBorder="1" applyAlignment="1">
      <alignment horizontal="center" vertical="center" textRotation="90"/>
    </xf>
    <xf numFmtId="0" fontId="1" fillId="0" borderId="17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35" xfId="0" applyFont="1" applyBorder="1" applyAlignment="1">
      <alignment/>
    </xf>
    <xf numFmtId="3" fontId="1" fillId="0" borderId="36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3" fontId="1" fillId="0" borderId="53" xfId="0" applyNumberFormat="1" applyFont="1" applyBorder="1" applyAlignment="1">
      <alignment horizontal="center" vertical="center"/>
    </xf>
    <xf numFmtId="3" fontId="1" fillId="0" borderId="54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/>
    </xf>
    <xf numFmtId="3" fontId="1" fillId="0" borderId="55" xfId="0" applyNumberFormat="1" applyFont="1" applyFill="1" applyBorder="1" applyAlignment="1">
      <alignment horizontal="center"/>
    </xf>
    <xf numFmtId="1" fontId="1" fillId="0" borderId="17" xfId="0" applyNumberFormat="1" applyFont="1" applyBorder="1" applyAlignment="1">
      <alignment horizontal="center" vertical="center"/>
    </xf>
    <xf numFmtId="1" fontId="1" fillId="0" borderId="5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righ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mun\BRETON\RS%2011-12\Effectifs\PRIVE%20breton%20pr&#233;vision%20d'effectifs%20coll&#232;ges%20et%20lyc&#233;es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mmun\BRETON\RS%2012-13\Effectifs\PRIVE%20breton%20pr&#233;vision%20d'effectifs%20coll&#232;ges%20et%20lyc&#233;es%20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ive\commun\DOS-BRETON\BRETON\EFFECTIFS\PRIVE%20breton%20pr&#233;vision%20d'effectifs%20coll&#232;ges%20et%20lyc&#233;es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ive\commun\DOS-BRETON\BRETON\RS%2014-15\EFFECTIFS\PRIVE%20breton%20pr&#233;vision%20d'effectifs%20coll&#232;ges%20et%20lyc&#233;es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ive\commun\DOS-BRETON\BRETON\RS%2015-16\EFFECTIFS\PRIVE%20breton%20pr&#233;vision%20d'effectifs%20coll&#232;ges%20et%20lyc&#233;es%20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ive\commun\DOS-BRETON\BRETON\RS%2017-18\EFFECTIFS\PRIVE%20breton%20pr&#233;vision%20d'effectifs%20coll&#232;ges%20et%20lyc&#233;es%20201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ive\commun\DOS-BRETON\BRETON\RS%2018-19\EFFECTIFS\PRIVE%20breton%20pr&#233;visions%20coll&#232;ges%20et%20lyc&#233;es%202018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ive\commun\DIVE-BRETON\BRETON\RS%2018-19\EFFECTIFS\PRIVE%20breton%20pr&#233;visions%20coll&#232;ges%20et%20lyc&#233;es%202018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ive\commun\DIVE-BRETON\BRETON\RS%2019-20\EFFECTIFS\Pr&#233;visions%202019\PRIVE%20breton%20pr&#233;visions%20coll&#232;ges%20et%20lyc&#233;es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le6"/>
      <sheetName val="CLG 22 Privé"/>
      <sheetName val="CLG 29 Privé"/>
      <sheetName val="CLG 35 Privé"/>
      <sheetName val="CLG 56 Privé"/>
      <sheetName val="LYCEES PRIVES"/>
    </sheetNames>
    <sheetDataSet>
      <sheetData sheetId="1">
        <row r="53">
          <cell r="AE53">
            <v>109</v>
          </cell>
        </row>
      </sheetData>
      <sheetData sheetId="2">
        <row r="277">
          <cell r="AE277">
            <v>2350</v>
          </cell>
        </row>
      </sheetData>
      <sheetData sheetId="3">
        <row r="50">
          <cell r="AE50">
            <v>26</v>
          </cell>
        </row>
      </sheetData>
      <sheetData sheetId="4">
        <row r="158">
          <cell r="AE158">
            <v>209</v>
          </cell>
        </row>
      </sheetData>
      <sheetData sheetId="5">
        <row r="5">
          <cell r="AA5">
            <v>3</v>
          </cell>
        </row>
        <row r="6">
          <cell r="AA6">
            <v>8</v>
          </cell>
        </row>
        <row r="7">
          <cell r="AA7">
            <v>5</v>
          </cell>
        </row>
        <row r="8">
          <cell r="AA8">
            <v>7</v>
          </cell>
        </row>
        <row r="9">
          <cell r="AA9">
            <v>4</v>
          </cell>
        </row>
        <row r="10">
          <cell r="AA10">
            <v>3</v>
          </cell>
        </row>
        <row r="11">
          <cell r="AA11">
            <v>6</v>
          </cell>
        </row>
        <row r="14">
          <cell r="AA14">
            <v>10</v>
          </cell>
        </row>
        <row r="15">
          <cell r="AA15">
            <v>6</v>
          </cell>
        </row>
        <row r="16">
          <cell r="AA16">
            <v>1</v>
          </cell>
        </row>
        <row r="17">
          <cell r="AA17">
            <v>9</v>
          </cell>
        </row>
        <row r="18">
          <cell r="AA18">
            <v>13</v>
          </cell>
        </row>
        <row r="19">
          <cell r="AA19">
            <v>0</v>
          </cell>
        </row>
        <row r="23">
          <cell r="AA23">
            <v>8</v>
          </cell>
        </row>
        <row r="24">
          <cell r="AA24">
            <v>5</v>
          </cell>
        </row>
        <row r="25">
          <cell r="AA25">
            <v>2</v>
          </cell>
        </row>
        <row r="26">
          <cell r="AA26">
            <v>8</v>
          </cell>
        </row>
        <row r="27">
          <cell r="AA27">
            <v>2</v>
          </cell>
        </row>
        <row r="28">
          <cell r="AA28">
            <v>7</v>
          </cell>
        </row>
        <row r="32">
          <cell r="AA32">
            <v>6</v>
          </cell>
        </row>
        <row r="33">
          <cell r="AA33">
            <v>8</v>
          </cell>
        </row>
        <row r="34">
          <cell r="AA34">
            <v>8</v>
          </cell>
        </row>
        <row r="38">
          <cell r="AA38">
            <v>16</v>
          </cell>
        </row>
        <row r="39">
          <cell r="AA39">
            <v>13</v>
          </cell>
        </row>
        <row r="40">
          <cell r="AA40">
            <v>13</v>
          </cell>
        </row>
        <row r="49">
          <cell r="AA49">
            <v>3</v>
          </cell>
        </row>
        <row r="50">
          <cell r="AA50">
            <v>3</v>
          </cell>
        </row>
        <row r="51">
          <cell r="AA51">
            <v>5</v>
          </cell>
        </row>
        <row r="58">
          <cell r="AA58">
            <v>10</v>
          </cell>
        </row>
        <row r="59">
          <cell r="AA59">
            <v>9</v>
          </cell>
        </row>
        <row r="60">
          <cell r="AA60">
            <v>5</v>
          </cell>
        </row>
        <row r="61">
          <cell r="AA61">
            <v>0</v>
          </cell>
        </row>
        <row r="62">
          <cell r="AA62">
            <v>0</v>
          </cell>
        </row>
        <row r="63">
          <cell r="AA6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le6"/>
      <sheetName val="CLG 22 Privé"/>
      <sheetName val="CLG 29 Privé"/>
      <sheetName val="CLG 35 Privé"/>
      <sheetName val="CLG 56 Privé"/>
      <sheetName val="LYCEES PRIVES"/>
    </sheetNames>
    <sheetDataSet>
      <sheetData sheetId="1">
        <row r="53">
          <cell r="AI53">
            <v>106</v>
          </cell>
          <cell r="AJ53">
            <v>109</v>
          </cell>
        </row>
      </sheetData>
      <sheetData sheetId="2">
        <row r="285">
          <cell r="AI285">
            <v>2616</v>
          </cell>
        </row>
      </sheetData>
      <sheetData sheetId="3">
        <row r="29">
          <cell r="AI29">
            <v>24</v>
          </cell>
          <cell r="AJ29">
            <v>25</v>
          </cell>
        </row>
      </sheetData>
      <sheetData sheetId="4">
        <row r="162">
          <cell r="AI162">
            <v>220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le6"/>
      <sheetName val="CLG 22 Privé"/>
      <sheetName val="CLG 29 Privé"/>
      <sheetName val="CLG 35 Privé"/>
      <sheetName val="CLG 56 Privé"/>
      <sheetName val="LYCEES PRIVES"/>
    </sheetNames>
    <sheetDataSet>
      <sheetData sheetId="1">
        <row r="53">
          <cell r="AM53">
            <v>121</v>
          </cell>
          <cell r="AN53">
            <v>109</v>
          </cell>
        </row>
      </sheetData>
      <sheetData sheetId="2">
        <row r="289">
          <cell r="AJ289">
            <v>2588</v>
          </cell>
          <cell r="AM289">
            <v>2499</v>
          </cell>
          <cell r="AN289">
            <v>2436</v>
          </cell>
        </row>
      </sheetData>
      <sheetData sheetId="3">
        <row r="29">
          <cell r="AM29">
            <v>25</v>
          </cell>
          <cell r="AN29">
            <v>32</v>
          </cell>
        </row>
      </sheetData>
      <sheetData sheetId="4">
        <row r="162">
          <cell r="AJ162">
            <v>294</v>
          </cell>
          <cell r="AM162">
            <v>220</v>
          </cell>
          <cell r="AN162">
            <v>292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uille6"/>
      <sheetName val="CLG 22 Privé"/>
      <sheetName val="CLG 29 Privé"/>
      <sheetName val="CLG 35 Privé"/>
      <sheetName val="CLG 56 Privé"/>
      <sheetName val="LYCEES PRIVES"/>
    </sheetNames>
    <sheetDataSet>
      <sheetData sheetId="2">
        <row r="289">
          <cell r="AQ289">
            <v>2571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uille6"/>
      <sheetName val="CLG 22 Privé"/>
      <sheetName val="CLG 29 Privé"/>
      <sheetName val="CLG 35 Privé"/>
      <sheetName val="CLG 56 Privé"/>
      <sheetName val="LYCEES PRIVES"/>
    </sheetNames>
    <sheetDataSet>
      <sheetData sheetId="1">
        <row r="90">
          <cell r="AR90">
            <v>131</v>
          </cell>
          <cell r="AU90">
            <v>105</v>
          </cell>
          <cell r="AV90">
            <v>123</v>
          </cell>
          <cell r="AY90">
            <v>103</v>
          </cell>
        </row>
      </sheetData>
      <sheetData sheetId="2">
        <row r="310">
          <cell r="AR310">
            <v>2613</v>
          </cell>
          <cell r="AU310">
            <v>2649</v>
          </cell>
          <cell r="AV310">
            <v>2690</v>
          </cell>
          <cell r="AY310">
            <v>2573</v>
          </cell>
        </row>
      </sheetData>
      <sheetData sheetId="3">
        <row r="58">
          <cell r="AR58">
            <v>29</v>
          </cell>
          <cell r="AU58">
            <v>24</v>
          </cell>
          <cell r="AV58">
            <v>51</v>
          </cell>
          <cell r="AY58">
            <v>22</v>
          </cell>
        </row>
      </sheetData>
      <sheetData sheetId="4">
        <row r="198">
          <cell r="AR198">
            <v>312</v>
          </cell>
          <cell r="AU198">
            <v>216</v>
          </cell>
          <cell r="AV198">
            <v>329</v>
          </cell>
          <cell r="AY198">
            <v>221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uille6"/>
      <sheetName val="CLG 22 Privé"/>
      <sheetName val="CLG 29 Privé"/>
      <sheetName val="CLG 35 Privé"/>
      <sheetName val="CLG 56 Privé"/>
      <sheetName val="LYCEES PRIVES"/>
    </sheetNames>
    <sheetDataSet>
      <sheetData sheetId="1">
        <row r="90">
          <cell r="BA90">
            <v>135</v>
          </cell>
          <cell r="BE90">
            <v>138</v>
          </cell>
        </row>
      </sheetData>
      <sheetData sheetId="2">
        <row r="322">
          <cell r="BA322">
            <v>2732</v>
          </cell>
          <cell r="BE322">
            <v>2392</v>
          </cell>
        </row>
      </sheetData>
      <sheetData sheetId="3">
        <row r="58">
          <cell r="BA58">
            <v>28</v>
          </cell>
          <cell r="BE58">
            <v>22</v>
          </cell>
        </row>
      </sheetData>
      <sheetData sheetId="4">
        <row r="202">
          <cell r="BA202">
            <v>323</v>
          </cell>
          <cell r="BE202">
            <v>218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uille6"/>
      <sheetName val="CLG 22 Privé"/>
      <sheetName val="CLG 29 Privé"/>
      <sheetName val="CLG 35 Privé"/>
      <sheetName val="CLG 56 Privé"/>
      <sheetName val="LYCEES PRIVES"/>
    </sheetNames>
    <sheetDataSet>
      <sheetData sheetId="1">
        <row r="69">
          <cell r="BM69">
            <v>188</v>
          </cell>
        </row>
      </sheetData>
      <sheetData sheetId="4">
        <row r="203">
          <cell r="BO203">
            <v>357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uille6"/>
      <sheetName val="CLG 22 Privé"/>
      <sheetName val="CLG 29 Privé"/>
      <sheetName val="CLG 35 Privé"/>
      <sheetName val="CLG 56 Privé"/>
      <sheetName val="LYCEES PRIVES"/>
    </sheetNames>
    <sheetDataSet>
      <sheetData sheetId="1">
        <row r="69">
          <cell r="BQ69">
            <v>150</v>
          </cell>
        </row>
      </sheetData>
      <sheetData sheetId="2">
        <row r="326">
          <cell r="BO326">
            <v>2410</v>
          </cell>
        </row>
        <row r="347">
          <cell r="BU347">
            <v>2172</v>
          </cell>
        </row>
      </sheetData>
      <sheetData sheetId="3">
        <row r="46">
          <cell r="BO46">
            <v>87</v>
          </cell>
          <cell r="BU46">
            <v>43</v>
          </cell>
        </row>
      </sheetData>
      <sheetData sheetId="4">
        <row r="203">
          <cell r="BU203">
            <v>226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LG 22 Privé"/>
      <sheetName val="CLG 29 Privé"/>
      <sheetName val="CLG 35 Privé"/>
      <sheetName val="CLG 56 Privé"/>
      <sheetName val="LYCEES PRIVES"/>
      <sheetName val="totaux à blanc"/>
    </sheetNames>
    <sheetDataSet>
      <sheetData sheetId="0">
        <row r="69">
          <cell r="BT69">
            <v>155</v>
          </cell>
          <cell r="BX69">
            <v>122</v>
          </cell>
        </row>
      </sheetData>
      <sheetData sheetId="1">
        <row r="337">
          <cell r="BX337">
            <v>1877</v>
          </cell>
          <cell r="CB337">
            <v>1818</v>
          </cell>
        </row>
      </sheetData>
      <sheetData sheetId="2">
        <row r="46">
          <cell r="BX46">
            <v>56</v>
          </cell>
          <cell r="CB46">
            <v>46</v>
          </cell>
        </row>
      </sheetData>
      <sheetData sheetId="3">
        <row r="205">
          <cell r="BX205">
            <v>323</v>
          </cell>
        </row>
        <row r="225">
          <cell r="CA225">
            <v>225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36"/>
  <sheetViews>
    <sheetView tabSelected="1" view="pageBreakPreview" zoomScaleSheetLayoutView="100" workbookViewId="0" topLeftCell="A1">
      <selection activeCell="S21" sqref="S21"/>
    </sheetView>
  </sheetViews>
  <sheetFormatPr defaultColWidth="6.140625" defaultRowHeight="12" customHeight="1"/>
  <cols>
    <col min="1" max="1" width="20.00390625" style="1" bestFit="1" customWidth="1"/>
    <col min="2" max="3" width="5.7109375" style="1" customWidth="1"/>
    <col min="4" max="4" width="5.7109375" style="1" bestFit="1" customWidth="1"/>
    <col min="5" max="5" width="5.140625" style="1" hidden="1" customWidth="1"/>
    <col min="6" max="6" width="6.00390625" style="1" customWidth="1"/>
    <col min="7" max="7" width="4.28125" style="1" hidden="1" customWidth="1"/>
    <col min="8" max="8" width="5.28125" style="1" hidden="1" customWidth="1"/>
    <col min="9" max="9" width="6.421875" style="1" customWidth="1"/>
    <col min="10" max="10" width="5.28125" style="1" hidden="1" customWidth="1"/>
    <col min="11" max="13" width="5.28125" style="1" customWidth="1"/>
    <col min="14" max="14" width="6.8515625" style="1" customWidth="1"/>
    <col min="15" max="16" width="5.28125" style="1" customWidth="1"/>
    <col min="17" max="17" width="6.8515625" style="1" customWidth="1"/>
    <col min="18" max="19" width="5.28125" style="1" customWidth="1"/>
    <col min="20" max="20" width="6.8515625" style="1" customWidth="1"/>
    <col min="21" max="22" width="5.28125" style="1" customWidth="1"/>
    <col min="23" max="23" width="5.7109375" style="1" customWidth="1"/>
    <col min="24" max="24" width="5.140625" style="1" customWidth="1"/>
    <col min="25" max="25" width="6.140625" style="1" customWidth="1"/>
    <col min="26" max="26" width="5.140625" style="1" bestFit="1" customWidth="1"/>
    <col min="27" max="27" width="5.140625" style="1" customWidth="1"/>
    <col min="28" max="16384" width="6.140625" style="1" customWidth="1"/>
  </cols>
  <sheetData>
    <row r="2" ht="12" customHeight="1" thickBot="1"/>
    <row r="3" spans="1:28" s="27" customFormat="1" ht="23.25" customHeight="1" thickBot="1">
      <c r="A3" s="36"/>
      <c r="B3" s="61" t="s">
        <v>23</v>
      </c>
      <c r="C3" s="61" t="s">
        <v>24</v>
      </c>
      <c r="D3" s="101" t="s">
        <v>25</v>
      </c>
      <c r="E3" s="129" t="s">
        <v>31</v>
      </c>
      <c r="F3" s="129"/>
      <c r="G3" s="129"/>
      <c r="H3" s="101" t="s">
        <v>33</v>
      </c>
      <c r="I3" s="101" t="s">
        <v>33</v>
      </c>
      <c r="J3" s="101"/>
      <c r="K3" s="126" t="s">
        <v>17</v>
      </c>
      <c r="L3" s="127"/>
      <c r="M3" s="128"/>
      <c r="N3" s="126" t="s">
        <v>19</v>
      </c>
      <c r="O3" s="127"/>
      <c r="P3" s="128"/>
      <c r="Q3" s="126" t="s">
        <v>21</v>
      </c>
      <c r="R3" s="127"/>
      <c r="S3" s="128"/>
      <c r="T3" s="126" t="s">
        <v>26</v>
      </c>
      <c r="U3" s="127"/>
      <c r="V3" s="128"/>
      <c r="W3" s="126" t="s">
        <v>28</v>
      </c>
      <c r="X3" s="127"/>
      <c r="Y3" s="127"/>
      <c r="Z3" s="126" t="s">
        <v>30</v>
      </c>
      <c r="AA3" s="127"/>
      <c r="AB3" s="128"/>
    </row>
    <row r="4" spans="1:28" s="2" customFormat="1" ht="66.75" customHeight="1" thickBot="1">
      <c r="A4" s="5" t="s">
        <v>0</v>
      </c>
      <c r="B4" s="65" t="s">
        <v>1</v>
      </c>
      <c r="C4" s="65" t="s">
        <v>1</v>
      </c>
      <c r="D4" s="16" t="s">
        <v>1</v>
      </c>
      <c r="E4" s="100" t="s">
        <v>14</v>
      </c>
      <c r="F4" s="65" t="s">
        <v>1</v>
      </c>
      <c r="G4" s="24" t="s">
        <v>15</v>
      </c>
      <c r="H4" s="35" t="s">
        <v>14</v>
      </c>
      <c r="I4" s="16" t="s">
        <v>1</v>
      </c>
      <c r="J4" s="24" t="s">
        <v>16</v>
      </c>
      <c r="K4" s="35" t="s">
        <v>14</v>
      </c>
      <c r="L4" s="16" t="s">
        <v>1</v>
      </c>
      <c r="M4" s="24" t="s">
        <v>18</v>
      </c>
      <c r="N4" s="35" t="s">
        <v>14</v>
      </c>
      <c r="O4" s="16" t="s">
        <v>1</v>
      </c>
      <c r="P4" s="24" t="s">
        <v>20</v>
      </c>
      <c r="Q4" s="35" t="s">
        <v>14</v>
      </c>
      <c r="R4" s="16" t="s">
        <v>1</v>
      </c>
      <c r="S4" s="24" t="s">
        <v>22</v>
      </c>
      <c r="T4" s="35" t="s">
        <v>14</v>
      </c>
      <c r="U4" s="16" t="s">
        <v>1</v>
      </c>
      <c r="V4" s="24" t="s">
        <v>27</v>
      </c>
      <c r="W4" s="35" t="s">
        <v>14</v>
      </c>
      <c r="X4" s="16" t="s">
        <v>1</v>
      </c>
      <c r="Y4" s="79" t="s">
        <v>29</v>
      </c>
      <c r="Z4" s="102" t="s">
        <v>14</v>
      </c>
      <c r="AA4" s="16" t="s">
        <v>1</v>
      </c>
      <c r="AB4" s="24" t="s">
        <v>32</v>
      </c>
    </row>
    <row r="5" spans="1:28" s="3" customFormat="1" ht="13.5" customHeight="1">
      <c r="A5" s="90" t="s">
        <v>2</v>
      </c>
      <c r="B5" s="33"/>
      <c r="C5" s="66"/>
      <c r="D5" s="34"/>
      <c r="E5" s="32"/>
      <c r="F5" s="33"/>
      <c r="G5" s="32"/>
      <c r="H5" s="32"/>
      <c r="I5" s="33"/>
      <c r="J5" s="32"/>
      <c r="K5" s="32"/>
      <c r="L5" s="33"/>
      <c r="M5" s="32"/>
      <c r="N5" s="32"/>
      <c r="O5" s="33"/>
      <c r="P5" s="32"/>
      <c r="Q5" s="32"/>
      <c r="R5" s="33"/>
      <c r="S5" s="32"/>
      <c r="T5" s="32"/>
      <c r="U5" s="33"/>
      <c r="V5" s="32"/>
      <c r="W5" s="32"/>
      <c r="X5" s="33"/>
      <c r="Y5" s="32"/>
      <c r="Z5" s="103"/>
      <c r="AA5" s="33"/>
      <c r="AB5" s="93"/>
    </row>
    <row r="6" spans="1:28" s="7" customFormat="1" ht="13.5" customHeight="1">
      <c r="A6" s="8" t="s">
        <v>3</v>
      </c>
      <c r="B6" s="41">
        <v>114</v>
      </c>
      <c r="C6" s="67">
        <f>'[1]CLG 22 Privé'!$AE$53</f>
        <v>109</v>
      </c>
      <c r="D6" s="51">
        <f>'[2]CLG 22 Privé'!$AI$53</f>
        <v>106</v>
      </c>
      <c r="E6" s="42">
        <f>'[2]CLG 22 Privé'!$AJ$53</f>
        <v>109</v>
      </c>
      <c r="F6" s="41">
        <f>'[3]CLG 22 Privé'!$AM$53</f>
        <v>121</v>
      </c>
      <c r="G6" s="44">
        <f>F6-D6</f>
        <v>15</v>
      </c>
      <c r="H6" s="113">
        <f>'[3]CLG 22 Privé'!$AN$53</f>
        <v>109</v>
      </c>
      <c r="I6" s="42">
        <v>113</v>
      </c>
      <c r="J6" s="44">
        <f>I6-F6</f>
        <v>-8</v>
      </c>
      <c r="K6" s="42">
        <f>'[5]CLG 22 Privé'!$AR$90</f>
        <v>131</v>
      </c>
      <c r="L6" s="41">
        <f>'[5]CLG 22 Privé'!$AU$90</f>
        <v>105</v>
      </c>
      <c r="M6" s="44">
        <f>L6-I6</f>
        <v>-8</v>
      </c>
      <c r="N6" s="42">
        <f>'[5]CLG 22 Privé'!$AV$90</f>
        <v>123</v>
      </c>
      <c r="O6" s="41">
        <f>'[5]CLG 22 Privé'!$AY$90</f>
        <v>103</v>
      </c>
      <c r="P6" s="44">
        <f>O6-L6</f>
        <v>-2</v>
      </c>
      <c r="Q6" s="42">
        <f>+'[6]CLG 22 Privé'!$BA$90</f>
        <v>135</v>
      </c>
      <c r="R6" s="41">
        <f>+'[6]CLG 22 Privé'!$BE$90</f>
        <v>138</v>
      </c>
      <c r="S6" s="44">
        <f>R6-O6</f>
        <v>35</v>
      </c>
      <c r="T6" s="42">
        <v>170</v>
      </c>
      <c r="U6" s="41">
        <v>167</v>
      </c>
      <c r="V6" s="44">
        <f>U6-R6</f>
        <v>29</v>
      </c>
      <c r="W6" s="42">
        <f>'[7]CLG 22 Privé'!$BM$69</f>
        <v>188</v>
      </c>
      <c r="X6" s="41">
        <f>'[8]CLG 22 Privé'!$BQ$69</f>
        <v>150</v>
      </c>
      <c r="Y6" s="80">
        <f>X6-U6</f>
        <v>-17</v>
      </c>
      <c r="Z6" s="105">
        <f>'[9]CLG 22 Privé'!$BT$69</f>
        <v>155</v>
      </c>
      <c r="AA6" s="104">
        <f>'[9]CLG 22 Privé'!$BX$69</f>
        <v>122</v>
      </c>
      <c r="AB6" s="44">
        <f>AA6-X6</f>
        <v>-28</v>
      </c>
    </row>
    <row r="7" spans="1:28" s="7" customFormat="1" ht="13.5" customHeight="1">
      <c r="A7" s="8" t="s">
        <v>4</v>
      </c>
      <c r="B7" s="41">
        <v>2006</v>
      </c>
      <c r="C7" s="67">
        <f>'[1]CLG 29 Privé'!$AE$277</f>
        <v>2350</v>
      </c>
      <c r="D7" s="51">
        <f>'[2]CLG 29 Privé'!$AI$285</f>
        <v>2616</v>
      </c>
      <c r="E7" s="41">
        <f>'[3]CLG 29 Privé'!$AJ$289</f>
        <v>2588</v>
      </c>
      <c r="F7" s="41">
        <f>'[3]CLG 29 Privé'!$AM$289</f>
        <v>2499</v>
      </c>
      <c r="G7" s="44">
        <f>F7-D7</f>
        <v>-117</v>
      </c>
      <c r="H7" s="113">
        <f>'[3]CLG 29 Privé'!$AN$289</f>
        <v>2436</v>
      </c>
      <c r="I7" s="42">
        <f>'[4]CLG 29 Privé'!$AQ$289</f>
        <v>2571</v>
      </c>
      <c r="J7" s="44">
        <f>I7-F7</f>
        <v>72</v>
      </c>
      <c r="K7" s="42">
        <f>'[5]CLG 29 Privé'!$AR$310</f>
        <v>2613</v>
      </c>
      <c r="L7" s="41">
        <f>'[5]CLG 29 Privé'!$AU$310</f>
        <v>2649</v>
      </c>
      <c r="M7" s="44">
        <f>L7-I7</f>
        <v>78</v>
      </c>
      <c r="N7" s="41">
        <f>'[5]CLG 29 Privé'!$AV$310</f>
        <v>2690</v>
      </c>
      <c r="O7" s="41">
        <f>'[5]CLG 29 Privé'!$AY$310</f>
        <v>2573</v>
      </c>
      <c r="P7" s="44">
        <f>O7-L7</f>
        <v>-76</v>
      </c>
      <c r="Q7" s="41">
        <f>+'[6]CLG 29 Privé'!$BA$322</f>
        <v>2732</v>
      </c>
      <c r="R7" s="41">
        <f>+'[6]CLG 29 Privé'!$BE$322</f>
        <v>2392</v>
      </c>
      <c r="S7" s="44">
        <f>R7-O7</f>
        <v>-181</v>
      </c>
      <c r="T7" s="41">
        <v>2603</v>
      </c>
      <c r="U7" s="41">
        <v>2540</v>
      </c>
      <c r="V7" s="44">
        <f>U7-R7</f>
        <v>148</v>
      </c>
      <c r="W7" s="41">
        <f>'[8]CLG 29 Privé'!$BO$326</f>
        <v>2410</v>
      </c>
      <c r="X7" s="41">
        <f>'[8]CLG 29 Privé'!$BU$347</f>
        <v>2172</v>
      </c>
      <c r="Y7" s="80">
        <f>X7-U7</f>
        <v>-368</v>
      </c>
      <c r="Z7" s="105">
        <f>'[9]CLG 29 Privé'!$BX$337</f>
        <v>1877</v>
      </c>
      <c r="AA7" s="104">
        <f>'[9]CLG 29 Privé'!$CB$337</f>
        <v>1818</v>
      </c>
      <c r="AB7" s="44">
        <f>AA7-X7</f>
        <v>-354</v>
      </c>
    </row>
    <row r="8" spans="1:28" s="7" customFormat="1" ht="13.5" customHeight="1">
      <c r="A8" s="8" t="s">
        <v>5</v>
      </c>
      <c r="B8" s="41">
        <v>25</v>
      </c>
      <c r="C8" s="67">
        <f>'[1]CLG 35 Privé'!$AE$50</f>
        <v>26</v>
      </c>
      <c r="D8" s="51">
        <f>'[2]CLG 35 Privé'!$AI$29</f>
        <v>24</v>
      </c>
      <c r="E8" s="41">
        <f>'[2]CLG 35 Privé'!$AJ$29</f>
        <v>25</v>
      </c>
      <c r="F8" s="41">
        <f>'[3]CLG 35 Privé'!$AM$29</f>
        <v>25</v>
      </c>
      <c r="G8" s="44">
        <f>F8-D8</f>
        <v>1</v>
      </c>
      <c r="H8" s="113">
        <f>'[3]CLG 35 Privé'!$AN$29</f>
        <v>32</v>
      </c>
      <c r="I8" s="42">
        <v>23</v>
      </c>
      <c r="J8" s="44">
        <f>I8-F8</f>
        <v>-2</v>
      </c>
      <c r="K8" s="42">
        <f>'[5]CLG 35 Privé'!$AR$58</f>
        <v>29</v>
      </c>
      <c r="L8" s="41">
        <f>'[5]CLG 35 Privé'!$AU$58</f>
        <v>24</v>
      </c>
      <c r="M8" s="44">
        <f>L8-I8</f>
        <v>1</v>
      </c>
      <c r="N8" s="41">
        <f>'[5]CLG 35 Privé'!$AV$58</f>
        <v>51</v>
      </c>
      <c r="O8" s="41">
        <f>'[5]CLG 35 Privé'!$AY$58</f>
        <v>22</v>
      </c>
      <c r="P8" s="44">
        <f>O8-L8</f>
        <v>-2</v>
      </c>
      <c r="Q8" s="41">
        <f>+'[6]CLG 35 Privé'!$BA$58</f>
        <v>28</v>
      </c>
      <c r="R8" s="41">
        <f>+'[6]CLG 35 Privé'!$BE$58</f>
        <v>22</v>
      </c>
      <c r="S8" s="44">
        <f>R8-O8</f>
        <v>0</v>
      </c>
      <c r="T8" s="41">
        <v>46</v>
      </c>
      <c r="U8" s="41">
        <v>32</v>
      </c>
      <c r="V8" s="44">
        <f>U8-R8</f>
        <v>10</v>
      </c>
      <c r="W8" s="41">
        <f>'[8]CLG 35 Privé'!$BO$46</f>
        <v>87</v>
      </c>
      <c r="X8" s="41">
        <f>'[8]CLG 35 Privé'!$BU$46</f>
        <v>43</v>
      </c>
      <c r="Y8" s="80">
        <f>X8-U8</f>
        <v>11</v>
      </c>
      <c r="Z8" s="105">
        <f>'[9]CLG 35 Privé'!$BX$46</f>
        <v>56</v>
      </c>
      <c r="AA8" s="104">
        <f>'[9]CLG 35 Privé'!$CB$46</f>
        <v>46</v>
      </c>
      <c r="AB8" s="44">
        <f>AA8-X8</f>
        <v>3</v>
      </c>
    </row>
    <row r="9" spans="1:28" s="7" customFormat="1" ht="13.5" customHeight="1" thickBot="1">
      <c r="A9" s="8" t="s">
        <v>6</v>
      </c>
      <c r="B9" s="53">
        <v>223</v>
      </c>
      <c r="C9" s="74">
        <f>'[1]CLG 56 Privé'!$AE$158</f>
        <v>209</v>
      </c>
      <c r="D9" s="77">
        <f>'[2]CLG 56 Privé'!$AI$162</f>
        <v>220</v>
      </c>
      <c r="E9" s="53">
        <f>'[3]CLG 56 Privé'!$AJ$162</f>
        <v>294</v>
      </c>
      <c r="F9" s="53">
        <f>'[3]CLG 56 Privé'!$AM$162</f>
        <v>220</v>
      </c>
      <c r="G9" s="46">
        <f>F9-D9</f>
        <v>0</v>
      </c>
      <c r="H9" s="114">
        <f>'[3]CLG 56 Privé'!$AN$162</f>
        <v>292</v>
      </c>
      <c r="I9" s="116">
        <v>222</v>
      </c>
      <c r="J9" s="46">
        <f>I9-F9</f>
        <v>2</v>
      </c>
      <c r="K9" s="94">
        <f>'[5]CLG 56 Privé'!$AR$198</f>
        <v>312</v>
      </c>
      <c r="L9" s="53">
        <f>'[5]CLG 56 Privé'!$AU$198</f>
        <v>216</v>
      </c>
      <c r="M9" s="46">
        <f>L9-I9</f>
        <v>-6</v>
      </c>
      <c r="N9" s="53">
        <f>'[5]CLG 56 Privé'!$AV$198</f>
        <v>329</v>
      </c>
      <c r="O9" s="53">
        <f>'[5]CLG 56 Privé'!$AY$198</f>
        <v>221</v>
      </c>
      <c r="P9" s="46">
        <f>O9-L9</f>
        <v>5</v>
      </c>
      <c r="Q9" s="53">
        <f>+'[6]CLG 56 Privé'!$BA$202</f>
        <v>323</v>
      </c>
      <c r="R9" s="53">
        <f>'[6]CLG 56 Privé'!$BE$202</f>
        <v>218</v>
      </c>
      <c r="S9" s="46">
        <f>R9-O9</f>
        <v>-3</v>
      </c>
      <c r="T9" s="53">
        <v>356</v>
      </c>
      <c r="U9" s="53">
        <v>230</v>
      </c>
      <c r="V9" s="46">
        <f>U9-R9</f>
        <v>12</v>
      </c>
      <c r="W9" s="53">
        <f>'[7]CLG 56 Privé'!$BO$203</f>
        <v>357</v>
      </c>
      <c r="X9" s="53">
        <f>'[8]CLG 56 Privé'!$BU$203</f>
        <v>226</v>
      </c>
      <c r="Y9" s="81">
        <f>X9-U9</f>
        <v>-4</v>
      </c>
      <c r="Z9" s="106">
        <f>'[9]CLG 56 Privé'!$BX$205</f>
        <v>323</v>
      </c>
      <c r="AA9" s="111">
        <f>'[9]CLG 56 Privé'!$CA$225</f>
        <v>225</v>
      </c>
      <c r="AB9" s="46">
        <f>AA9-X9</f>
        <v>-1</v>
      </c>
    </row>
    <row r="10" spans="1:28" s="10" customFormat="1" ht="13.5" customHeight="1" thickBot="1">
      <c r="A10" s="38" t="s">
        <v>7</v>
      </c>
      <c r="B10" s="48">
        <v>2368</v>
      </c>
      <c r="C10" s="75">
        <f>SUM(C6:C9)</f>
        <v>2694</v>
      </c>
      <c r="D10" s="56">
        <f>SUM(D6:D9)</f>
        <v>2966</v>
      </c>
      <c r="E10" s="47">
        <f>SUM(E6:E9)</f>
        <v>3016</v>
      </c>
      <c r="F10" s="48">
        <f>SUM(F6:F9)</f>
        <v>2865</v>
      </c>
      <c r="G10" s="62">
        <f>F10-D10</f>
        <v>-101</v>
      </c>
      <c r="H10" s="115">
        <f>SUM(H6:H9)</f>
        <v>2869</v>
      </c>
      <c r="I10" s="47">
        <f>SUM(I6:I9)</f>
        <v>2929</v>
      </c>
      <c r="J10" s="62">
        <f>I10-F10</f>
        <v>64</v>
      </c>
      <c r="K10" s="47">
        <f>SUM(K6:K9)</f>
        <v>3085</v>
      </c>
      <c r="L10" s="48">
        <f>SUM(L6:L9)</f>
        <v>2994</v>
      </c>
      <c r="M10" s="62">
        <f>L10-I10</f>
        <v>65</v>
      </c>
      <c r="N10" s="47">
        <f>SUM(N6:N9)</f>
        <v>3193</v>
      </c>
      <c r="O10" s="48">
        <f>SUM(O6:O9)</f>
        <v>2919</v>
      </c>
      <c r="P10" s="62">
        <f>O10-L10</f>
        <v>-75</v>
      </c>
      <c r="Q10" s="47">
        <f>SUM(Q6:Q9)</f>
        <v>3218</v>
      </c>
      <c r="R10" s="48">
        <f>SUM(R6:R9)</f>
        <v>2770</v>
      </c>
      <c r="S10" s="62">
        <f>R10-O10</f>
        <v>-149</v>
      </c>
      <c r="T10" s="47">
        <f>SUM(T6:T9)</f>
        <v>3175</v>
      </c>
      <c r="U10" s="48">
        <f>SUM(U6:U9)</f>
        <v>2969</v>
      </c>
      <c r="V10" s="62">
        <f>U10-R10</f>
        <v>199</v>
      </c>
      <c r="W10" s="47">
        <f>SUM(W6:W9)</f>
        <v>3042</v>
      </c>
      <c r="X10" s="48">
        <f>SUM(X6:X9)</f>
        <v>2591</v>
      </c>
      <c r="Y10" s="82">
        <f>X10-U10</f>
        <v>-378</v>
      </c>
      <c r="Z10" s="47">
        <f>SUM(Z6:Z9)</f>
        <v>2411</v>
      </c>
      <c r="AA10" s="48">
        <f>SUM(AA6:AA9)</f>
        <v>2211</v>
      </c>
      <c r="AB10" s="62">
        <f>AA10-X10</f>
        <v>-380</v>
      </c>
    </row>
    <row r="11" spans="1:28" s="3" customFormat="1" ht="13.5" customHeight="1" hidden="1">
      <c r="A11" s="4" t="s">
        <v>8</v>
      </c>
      <c r="B11" s="54"/>
      <c r="C11" s="54"/>
      <c r="D11" s="54"/>
      <c r="E11" s="4"/>
      <c r="F11" s="54"/>
      <c r="G11" s="4"/>
      <c r="H11" s="4"/>
      <c r="I11" s="54"/>
      <c r="J11" s="4"/>
      <c r="K11" s="4"/>
      <c r="L11" s="54"/>
      <c r="M11" s="4"/>
      <c r="N11" s="4"/>
      <c r="O11" s="54"/>
      <c r="P11" s="4"/>
      <c r="Q11" s="4"/>
      <c r="R11" s="54"/>
      <c r="S11" s="4"/>
      <c r="T11" s="4"/>
      <c r="U11" s="54"/>
      <c r="V11" s="4"/>
      <c r="W11" s="4"/>
      <c r="X11" s="54"/>
      <c r="Y11" s="4"/>
      <c r="Z11" s="87"/>
      <c r="AA11" s="54"/>
      <c r="AB11" s="4"/>
    </row>
    <row r="12" spans="1:28" s="7" customFormat="1" ht="13.5" customHeight="1" hidden="1">
      <c r="A12" s="22" t="s">
        <v>3</v>
      </c>
      <c r="B12" s="18">
        <v>265</v>
      </c>
      <c r="C12" s="18">
        <v>265</v>
      </c>
      <c r="D12" s="18">
        <v>265</v>
      </c>
      <c r="E12" s="15"/>
      <c r="F12" s="18">
        <v>265</v>
      </c>
      <c r="G12" s="23">
        <v>0</v>
      </c>
      <c r="H12" s="15"/>
      <c r="I12" s="18">
        <v>265</v>
      </c>
      <c r="J12" s="23">
        <v>0</v>
      </c>
      <c r="K12" s="15"/>
      <c r="L12" s="18">
        <v>265</v>
      </c>
      <c r="M12" s="23">
        <v>0</v>
      </c>
      <c r="N12" s="15"/>
      <c r="O12" s="18">
        <v>265</v>
      </c>
      <c r="P12" s="23">
        <v>0</v>
      </c>
      <c r="Q12" s="15"/>
      <c r="R12" s="18">
        <v>265</v>
      </c>
      <c r="S12" s="23">
        <v>0</v>
      </c>
      <c r="T12" s="15"/>
      <c r="U12" s="18">
        <v>265</v>
      </c>
      <c r="V12" s="23">
        <v>0</v>
      </c>
      <c r="W12" s="15"/>
      <c r="X12" s="18">
        <v>265</v>
      </c>
      <c r="Y12" s="15">
        <v>0</v>
      </c>
      <c r="Z12" s="88"/>
      <c r="AA12" s="18">
        <v>265</v>
      </c>
      <c r="AB12" s="15">
        <v>0</v>
      </c>
    </row>
    <row r="13" spans="1:28" s="7" customFormat="1" ht="13.5" customHeight="1" hidden="1">
      <c r="A13" s="22" t="s">
        <v>4</v>
      </c>
      <c r="B13" s="18">
        <v>0</v>
      </c>
      <c r="C13" s="18">
        <v>0</v>
      </c>
      <c r="D13" s="18">
        <v>0</v>
      </c>
      <c r="E13" s="15"/>
      <c r="F13" s="18">
        <v>0</v>
      </c>
      <c r="G13" s="23">
        <v>0</v>
      </c>
      <c r="H13" s="15"/>
      <c r="I13" s="18">
        <v>0</v>
      </c>
      <c r="J13" s="23">
        <v>0</v>
      </c>
      <c r="K13" s="15"/>
      <c r="L13" s="18">
        <v>0</v>
      </c>
      <c r="M13" s="23">
        <v>0</v>
      </c>
      <c r="N13" s="15"/>
      <c r="O13" s="18">
        <v>0</v>
      </c>
      <c r="P13" s="23">
        <v>0</v>
      </c>
      <c r="Q13" s="15"/>
      <c r="R13" s="18">
        <v>0</v>
      </c>
      <c r="S13" s="23">
        <v>0</v>
      </c>
      <c r="T13" s="15"/>
      <c r="U13" s="18">
        <v>0</v>
      </c>
      <c r="V13" s="23">
        <v>0</v>
      </c>
      <c r="W13" s="15"/>
      <c r="X13" s="18">
        <v>0</v>
      </c>
      <c r="Y13" s="15">
        <v>0</v>
      </c>
      <c r="Z13" s="88"/>
      <c r="AA13" s="18">
        <v>0</v>
      </c>
      <c r="AB13" s="15">
        <v>0</v>
      </c>
    </row>
    <row r="14" spans="1:28" s="7" customFormat="1" ht="13.5" customHeight="1" hidden="1">
      <c r="A14" s="22" t="s">
        <v>5</v>
      </c>
      <c r="B14" s="18">
        <v>87</v>
      </c>
      <c r="C14" s="18">
        <v>87</v>
      </c>
      <c r="D14" s="18">
        <v>87</v>
      </c>
      <c r="E14" s="15"/>
      <c r="F14" s="18">
        <v>87</v>
      </c>
      <c r="G14" s="23">
        <v>0</v>
      </c>
      <c r="H14" s="15"/>
      <c r="I14" s="18">
        <v>87</v>
      </c>
      <c r="J14" s="23">
        <v>0</v>
      </c>
      <c r="K14" s="15"/>
      <c r="L14" s="18">
        <v>87</v>
      </c>
      <c r="M14" s="23">
        <v>0</v>
      </c>
      <c r="N14" s="15"/>
      <c r="O14" s="18">
        <v>87</v>
      </c>
      <c r="P14" s="23">
        <v>0</v>
      </c>
      <c r="Q14" s="15"/>
      <c r="R14" s="18">
        <v>87</v>
      </c>
      <c r="S14" s="23">
        <v>0</v>
      </c>
      <c r="T14" s="15"/>
      <c r="U14" s="18">
        <v>87</v>
      </c>
      <c r="V14" s="23">
        <v>0</v>
      </c>
      <c r="W14" s="15"/>
      <c r="X14" s="18">
        <v>87</v>
      </c>
      <c r="Y14" s="15">
        <v>0</v>
      </c>
      <c r="Z14" s="88"/>
      <c r="AA14" s="18">
        <v>87</v>
      </c>
      <c r="AB14" s="15">
        <v>0</v>
      </c>
    </row>
    <row r="15" spans="1:28" s="7" customFormat="1" ht="13.5" customHeight="1" hidden="1">
      <c r="A15" s="22" t="s">
        <v>6</v>
      </c>
      <c r="B15" s="18">
        <v>5</v>
      </c>
      <c r="C15" s="18">
        <v>5</v>
      </c>
      <c r="D15" s="18">
        <v>5</v>
      </c>
      <c r="E15" s="15"/>
      <c r="F15" s="18">
        <v>5</v>
      </c>
      <c r="G15" s="23">
        <v>0</v>
      </c>
      <c r="H15" s="15"/>
      <c r="I15" s="18">
        <v>5</v>
      </c>
      <c r="J15" s="23">
        <v>0</v>
      </c>
      <c r="K15" s="15"/>
      <c r="L15" s="18">
        <v>5</v>
      </c>
      <c r="M15" s="23">
        <v>0</v>
      </c>
      <c r="N15" s="15"/>
      <c r="O15" s="18">
        <v>5</v>
      </c>
      <c r="P15" s="23">
        <v>0</v>
      </c>
      <c r="Q15" s="15"/>
      <c r="R15" s="18">
        <v>5</v>
      </c>
      <c r="S15" s="23">
        <v>0</v>
      </c>
      <c r="T15" s="15"/>
      <c r="U15" s="18">
        <v>5</v>
      </c>
      <c r="V15" s="23">
        <v>0</v>
      </c>
      <c r="W15" s="15"/>
      <c r="X15" s="18">
        <v>5</v>
      </c>
      <c r="Y15" s="15">
        <v>0</v>
      </c>
      <c r="Z15" s="88"/>
      <c r="AA15" s="18">
        <v>5</v>
      </c>
      <c r="AB15" s="15">
        <v>0</v>
      </c>
    </row>
    <row r="16" spans="1:28" s="10" customFormat="1" ht="13.5" customHeight="1" hidden="1" thickBot="1">
      <c r="A16" s="9" t="s">
        <v>7</v>
      </c>
      <c r="B16" s="29">
        <v>357</v>
      </c>
      <c r="C16" s="29">
        <v>357</v>
      </c>
      <c r="D16" s="29">
        <v>357</v>
      </c>
      <c r="E16" s="6"/>
      <c r="F16" s="29">
        <v>357</v>
      </c>
      <c r="G16" s="25">
        <v>0</v>
      </c>
      <c r="H16" s="6"/>
      <c r="I16" s="29">
        <v>357</v>
      </c>
      <c r="J16" s="25">
        <v>0</v>
      </c>
      <c r="K16" s="6"/>
      <c r="L16" s="29">
        <v>357</v>
      </c>
      <c r="M16" s="25">
        <v>0</v>
      </c>
      <c r="N16" s="6"/>
      <c r="O16" s="29">
        <v>357</v>
      </c>
      <c r="P16" s="25">
        <v>0</v>
      </c>
      <c r="Q16" s="6"/>
      <c r="R16" s="29">
        <v>357</v>
      </c>
      <c r="S16" s="25">
        <v>0</v>
      </c>
      <c r="T16" s="6"/>
      <c r="U16" s="29">
        <v>357</v>
      </c>
      <c r="V16" s="25">
        <v>0</v>
      </c>
      <c r="W16" s="6"/>
      <c r="X16" s="29">
        <v>357</v>
      </c>
      <c r="Y16" s="83">
        <v>0</v>
      </c>
      <c r="Z16" s="89"/>
      <c r="AA16" s="29">
        <v>357</v>
      </c>
      <c r="AB16" s="83">
        <v>0</v>
      </c>
    </row>
    <row r="17" spans="1:28" s="10" customFormat="1" ht="13.5" customHeight="1" hidden="1" thickBot="1">
      <c r="A17" s="11" t="s">
        <v>9</v>
      </c>
      <c r="B17" s="30">
        <v>357</v>
      </c>
      <c r="C17" s="30">
        <v>357</v>
      </c>
      <c r="D17" s="30">
        <v>357</v>
      </c>
      <c r="E17" s="30"/>
      <c r="F17" s="30">
        <v>357</v>
      </c>
      <c r="G17" s="30">
        <v>0</v>
      </c>
      <c r="H17" s="30"/>
      <c r="I17" s="30">
        <v>357</v>
      </c>
      <c r="J17" s="30">
        <v>0</v>
      </c>
      <c r="K17" s="30"/>
      <c r="L17" s="30">
        <v>357</v>
      </c>
      <c r="M17" s="30">
        <v>0</v>
      </c>
      <c r="N17" s="30"/>
      <c r="O17" s="30">
        <v>357</v>
      </c>
      <c r="P17" s="30">
        <v>0</v>
      </c>
      <c r="Q17" s="30"/>
      <c r="R17" s="30">
        <v>357</v>
      </c>
      <c r="S17" s="30">
        <v>0</v>
      </c>
      <c r="T17" s="30"/>
      <c r="U17" s="30">
        <v>357</v>
      </c>
      <c r="V17" s="30">
        <v>0</v>
      </c>
      <c r="W17" s="30"/>
      <c r="X17" s="30">
        <v>357</v>
      </c>
      <c r="Y17" s="84">
        <v>0</v>
      </c>
      <c r="Z17" s="89"/>
      <c r="AA17" s="30">
        <v>357</v>
      </c>
      <c r="AB17" s="84">
        <v>0</v>
      </c>
    </row>
    <row r="18" spans="1:26" ht="15.75" customHeight="1" thickBot="1">
      <c r="A18" s="130"/>
      <c r="B18" s="130"/>
      <c r="Z18" s="91"/>
    </row>
    <row r="19" spans="1:28" ht="67.5" customHeight="1" thickBot="1">
      <c r="A19" s="99" t="s">
        <v>12</v>
      </c>
      <c r="B19" s="98" t="s">
        <v>1</v>
      </c>
      <c r="C19" s="65" t="s">
        <v>1</v>
      </c>
      <c r="D19" s="16" t="s">
        <v>1</v>
      </c>
      <c r="E19" s="100" t="s">
        <v>14</v>
      </c>
      <c r="F19" s="65" t="s">
        <v>1</v>
      </c>
      <c r="G19" s="24" t="s">
        <v>15</v>
      </c>
      <c r="H19" s="35" t="s">
        <v>14</v>
      </c>
      <c r="I19" s="16" t="s">
        <v>1</v>
      </c>
      <c r="J19" s="24" t="s">
        <v>16</v>
      </c>
      <c r="K19" s="35" t="s">
        <v>14</v>
      </c>
      <c r="L19" s="16" t="s">
        <v>1</v>
      </c>
      <c r="M19" s="24" t="s">
        <v>18</v>
      </c>
      <c r="N19" s="35" t="s">
        <v>14</v>
      </c>
      <c r="O19" s="16" t="s">
        <v>1</v>
      </c>
      <c r="P19" s="24" t="s">
        <v>20</v>
      </c>
      <c r="Q19" s="35" t="s">
        <v>14</v>
      </c>
      <c r="R19" s="16" t="s">
        <v>1</v>
      </c>
      <c r="S19" s="24" t="s">
        <v>22</v>
      </c>
      <c r="T19" s="35" t="s">
        <v>14</v>
      </c>
      <c r="U19" s="16" t="s">
        <v>1</v>
      </c>
      <c r="V19" s="24" t="s">
        <v>27</v>
      </c>
      <c r="W19" s="35" t="s">
        <v>14</v>
      </c>
      <c r="X19" s="16" t="s">
        <v>1</v>
      </c>
      <c r="Y19" s="79" t="s">
        <v>29</v>
      </c>
      <c r="Z19" s="107" t="s">
        <v>14</v>
      </c>
      <c r="AA19" s="98" t="s">
        <v>1</v>
      </c>
      <c r="AB19" s="24" t="s">
        <v>32</v>
      </c>
    </row>
    <row r="20" spans="1:28" ht="12" customHeight="1">
      <c r="A20" s="90" t="s">
        <v>2</v>
      </c>
      <c r="B20" s="32"/>
      <c r="C20" s="68"/>
      <c r="D20" s="78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103"/>
      <c r="AA20" s="32"/>
      <c r="AB20" s="93"/>
    </row>
    <row r="21" spans="1:28" ht="12" customHeight="1">
      <c r="A21" s="8" t="s">
        <v>3</v>
      </c>
      <c r="B21" s="18">
        <v>43</v>
      </c>
      <c r="C21" s="69">
        <f>SUM('[1]LYCEES PRIVES'!$AA$5:$AA$16)</f>
        <v>53</v>
      </c>
      <c r="D21" s="45">
        <v>68</v>
      </c>
      <c r="E21" s="57">
        <v>72</v>
      </c>
      <c r="F21" s="95">
        <v>65</v>
      </c>
      <c r="G21" s="44">
        <f aca="true" t="shared" si="0" ref="G21:G34">F21-D21</f>
        <v>-3</v>
      </c>
      <c r="H21" s="57">
        <v>61</v>
      </c>
      <c r="I21" s="57">
        <v>38</v>
      </c>
      <c r="J21" s="44">
        <f aca="true" t="shared" si="1" ref="J21:J34">I21-F21</f>
        <v>-27</v>
      </c>
      <c r="K21" s="117">
        <v>33</v>
      </c>
      <c r="L21" s="57">
        <v>18</v>
      </c>
      <c r="M21" s="44">
        <f>L21-I21</f>
        <v>-20</v>
      </c>
      <c r="N21" s="57">
        <v>19</v>
      </c>
      <c r="O21" s="57">
        <v>9</v>
      </c>
      <c r="P21" s="44">
        <f>O21-L21</f>
        <v>-9</v>
      </c>
      <c r="Q21" s="57">
        <v>3</v>
      </c>
      <c r="R21" s="57">
        <v>3</v>
      </c>
      <c r="S21" s="44">
        <f>R21-O21</f>
        <v>-6</v>
      </c>
      <c r="T21" s="57">
        <v>0</v>
      </c>
      <c r="U21" s="57">
        <v>0</v>
      </c>
      <c r="V21" s="44">
        <f>U21-R21</f>
        <v>-3</v>
      </c>
      <c r="W21" s="57">
        <v>0</v>
      </c>
      <c r="X21" s="57">
        <v>0</v>
      </c>
      <c r="Y21" s="80">
        <f>X21-U21</f>
        <v>0</v>
      </c>
      <c r="Z21" s="112">
        <v>11</v>
      </c>
      <c r="AA21" s="57">
        <v>9</v>
      </c>
      <c r="AB21" s="44">
        <f>AA21-X21</f>
        <v>9</v>
      </c>
    </row>
    <row r="22" spans="1:28" ht="12" customHeight="1">
      <c r="A22" s="8" t="s">
        <v>4</v>
      </c>
      <c r="B22" s="43">
        <v>124</v>
      </c>
      <c r="C22" s="69">
        <f>SUM('[1]LYCEES PRIVES'!$AA$17:$AA$40,'[1]LYCEES PRIVES'!$AA$49:$AA$51)</f>
        <v>129</v>
      </c>
      <c r="D22" s="45">
        <v>128</v>
      </c>
      <c r="E22" s="57">
        <v>129</v>
      </c>
      <c r="F22" s="95">
        <v>105</v>
      </c>
      <c r="G22" s="44">
        <f t="shared" si="0"/>
        <v>-23</v>
      </c>
      <c r="H22" s="57">
        <v>126</v>
      </c>
      <c r="I22" s="57">
        <v>123</v>
      </c>
      <c r="J22" s="44">
        <f t="shared" si="1"/>
        <v>18</v>
      </c>
      <c r="K22" s="117">
        <v>142</v>
      </c>
      <c r="L22" s="57">
        <v>110</v>
      </c>
      <c r="M22" s="44">
        <f>L22-I22</f>
        <v>-13</v>
      </c>
      <c r="N22" s="57">
        <v>192</v>
      </c>
      <c r="O22" s="57">
        <v>150</v>
      </c>
      <c r="P22" s="44">
        <f>O22-L22</f>
        <v>40</v>
      </c>
      <c r="Q22" s="57">
        <v>234</v>
      </c>
      <c r="R22" s="57">
        <v>190</v>
      </c>
      <c r="S22" s="44">
        <f>R22-O22</f>
        <v>40</v>
      </c>
      <c r="T22" s="57">
        <v>262</v>
      </c>
      <c r="U22" s="57">
        <v>210</v>
      </c>
      <c r="V22" s="44">
        <f>U22-R22</f>
        <v>20</v>
      </c>
      <c r="W22" s="57">
        <v>265</v>
      </c>
      <c r="X22" s="57">
        <v>218</v>
      </c>
      <c r="Y22" s="80">
        <f>X22-U22</f>
        <v>8</v>
      </c>
      <c r="Z22" s="108">
        <v>243</v>
      </c>
      <c r="AA22" s="57">
        <v>171</v>
      </c>
      <c r="AB22" s="44">
        <f>AA22-X22</f>
        <v>-47</v>
      </c>
    </row>
    <row r="23" spans="1:28" ht="12" customHeight="1">
      <c r="A23" s="8" t="s">
        <v>5</v>
      </c>
      <c r="B23" s="18">
        <v>0</v>
      </c>
      <c r="C23" s="69">
        <v>0</v>
      </c>
      <c r="D23" s="23">
        <v>0</v>
      </c>
      <c r="E23" s="28">
        <v>0</v>
      </c>
      <c r="F23" s="96">
        <v>0</v>
      </c>
      <c r="G23" s="44">
        <f t="shared" si="0"/>
        <v>0</v>
      </c>
      <c r="H23" s="28">
        <v>0</v>
      </c>
      <c r="I23" s="28">
        <v>0</v>
      </c>
      <c r="J23" s="44">
        <f t="shared" si="1"/>
        <v>0</v>
      </c>
      <c r="K23" s="17">
        <v>0</v>
      </c>
      <c r="L23" s="28">
        <v>0</v>
      </c>
      <c r="M23" s="44">
        <f>L23-I23</f>
        <v>0</v>
      </c>
      <c r="N23" s="28">
        <v>0</v>
      </c>
      <c r="O23" s="28">
        <v>0</v>
      </c>
      <c r="P23" s="44">
        <f>O23-L23</f>
        <v>0</v>
      </c>
      <c r="Q23" s="28">
        <v>0</v>
      </c>
      <c r="R23" s="28">
        <v>0</v>
      </c>
      <c r="S23" s="44">
        <f>R23-O23</f>
        <v>0</v>
      </c>
      <c r="T23" s="28">
        <v>0</v>
      </c>
      <c r="U23" s="28">
        <v>0</v>
      </c>
      <c r="V23" s="44">
        <f>U23-R23</f>
        <v>0</v>
      </c>
      <c r="W23" s="28">
        <v>0</v>
      </c>
      <c r="X23" s="28">
        <v>0</v>
      </c>
      <c r="Y23" s="80">
        <f>X23-U23</f>
        <v>0</v>
      </c>
      <c r="Z23" s="108">
        <v>0</v>
      </c>
      <c r="AA23" s="28">
        <v>0</v>
      </c>
      <c r="AB23" s="44">
        <f>AA23-X23</f>
        <v>0</v>
      </c>
    </row>
    <row r="24" spans="1:28" ht="12" customHeight="1" thickBot="1">
      <c r="A24" s="8" t="s">
        <v>6</v>
      </c>
      <c r="B24" s="39">
        <v>21</v>
      </c>
      <c r="C24" s="70">
        <f>SUM('[1]LYCEES PRIVES'!$AA$58:$AA$63)</f>
        <v>24</v>
      </c>
      <c r="D24" s="50">
        <v>26</v>
      </c>
      <c r="E24" s="58">
        <v>32</v>
      </c>
      <c r="F24" s="97">
        <v>25</v>
      </c>
      <c r="G24" s="46">
        <f t="shared" si="0"/>
        <v>-1</v>
      </c>
      <c r="H24" s="58">
        <v>26</v>
      </c>
      <c r="I24" s="58">
        <v>24</v>
      </c>
      <c r="J24" s="46">
        <f t="shared" si="1"/>
        <v>-1</v>
      </c>
      <c r="K24" s="118">
        <v>46</v>
      </c>
      <c r="L24" s="58">
        <v>15</v>
      </c>
      <c r="M24" s="46">
        <f>L24-I24</f>
        <v>-9</v>
      </c>
      <c r="N24" s="58">
        <v>51</v>
      </c>
      <c r="O24" s="58">
        <v>22</v>
      </c>
      <c r="P24" s="46">
        <f>O24-L24</f>
        <v>7</v>
      </c>
      <c r="Q24" s="58">
        <v>48</v>
      </c>
      <c r="R24" s="58">
        <v>14</v>
      </c>
      <c r="S24" s="46">
        <f>R24-O24</f>
        <v>-8</v>
      </c>
      <c r="T24" s="58">
        <v>54</v>
      </c>
      <c r="U24" s="58">
        <v>23</v>
      </c>
      <c r="V24" s="46">
        <f>U24-R24</f>
        <v>9</v>
      </c>
      <c r="W24" s="58">
        <v>34</v>
      </c>
      <c r="X24" s="58">
        <v>20</v>
      </c>
      <c r="Y24" s="81">
        <f>X24-U24</f>
        <v>-3</v>
      </c>
      <c r="Z24" s="109">
        <v>40</v>
      </c>
      <c r="AA24" s="58">
        <v>21</v>
      </c>
      <c r="AB24" s="46">
        <f>AA24-X24</f>
        <v>1</v>
      </c>
    </row>
    <row r="25" spans="1:28" ht="11.25" customHeight="1" thickBot="1">
      <c r="A25" s="9" t="s">
        <v>7</v>
      </c>
      <c r="B25" s="30">
        <v>188</v>
      </c>
      <c r="C25" s="71">
        <f>SUM(C21:C24)</f>
        <v>206</v>
      </c>
      <c r="D25" s="26">
        <f>SUM(D21:D24)</f>
        <v>222</v>
      </c>
      <c r="E25" s="52">
        <f>SUM(E21:E24)</f>
        <v>233</v>
      </c>
      <c r="F25" s="30">
        <f>SUM(F21:F24)</f>
        <v>195</v>
      </c>
      <c r="G25" s="62">
        <f t="shared" si="0"/>
        <v>-27</v>
      </c>
      <c r="H25" s="119">
        <f>SUM(H21:H24)</f>
        <v>213</v>
      </c>
      <c r="I25" s="52">
        <f>SUM(I21:I24)</f>
        <v>185</v>
      </c>
      <c r="J25" s="62">
        <f t="shared" si="1"/>
        <v>-10</v>
      </c>
      <c r="K25" s="52">
        <f>SUM(K21:K24)</f>
        <v>221</v>
      </c>
      <c r="L25" s="49">
        <f>SUM(L21:L24)</f>
        <v>143</v>
      </c>
      <c r="M25" s="62">
        <f>L25-I25</f>
        <v>-42</v>
      </c>
      <c r="N25" s="52">
        <f>SUM(N21:N24)</f>
        <v>262</v>
      </c>
      <c r="O25" s="49">
        <f>SUM(O21:O24)</f>
        <v>181</v>
      </c>
      <c r="P25" s="62">
        <f>O25-L25</f>
        <v>38</v>
      </c>
      <c r="Q25" s="52">
        <f>SUM(Q21:Q24)</f>
        <v>285</v>
      </c>
      <c r="R25" s="49">
        <f>SUM(R21:R24)</f>
        <v>207</v>
      </c>
      <c r="S25" s="62">
        <f>R25-O25</f>
        <v>26</v>
      </c>
      <c r="T25" s="52">
        <f>SUM(T21:T24)</f>
        <v>316</v>
      </c>
      <c r="U25" s="49">
        <f>SUM(U21:U24)</f>
        <v>233</v>
      </c>
      <c r="V25" s="62">
        <f>U25-R25</f>
        <v>26</v>
      </c>
      <c r="W25" s="52">
        <f>SUM(W21:W24)</f>
        <v>299</v>
      </c>
      <c r="X25" s="49">
        <f>SUM(X21:X24)</f>
        <v>238</v>
      </c>
      <c r="Y25" s="82">
        <f>X25-U25</f>
        <v>5</v>
      </c>
      <c r="Z25" s="52">
        <f>SUM(Z21:Z24)</f>
        <v>294</v>
      </c>
      <c r="AA25" s="49">
        <f>SUM(AA21:AA24)</f>
        <v>201</v>
      </c>
      <c r="AB25" s="62">
        <f>AA25-X25</f>
        <v>-37</v>
      </c>
    </row>
    <row r="26" spans="1:28" ht="12" customHeight="1" hidden="1">
      <c r="A26" s="92" t="s">
        <v>8</v>
      </c>
      <c r="B26" s="4"/>
      <c r="C26" s="72"/>
      <c r="D26" s="40"/>
      <c r="E26" s="55"/>
      <c r="F26" s="40"/>
      <c r="G26" s="63">
        <f t="shared" si="0"/>
        <v>0</v>
      </c>
      <c r="H26" s="92"/>
      <c r="I26" s="92"/>
      <c r="J26" s="63">
        <f t="shared" si="1"/>
        <v>0</v>
      </c>
      <c r="K26" s="55"/>
      <c r="L26" s="40"/>
      <c r="M26" s="63"/>
      <c r="N26" s="55"/>
      <c r="O26" s="40"/>
      <c r="P26" s="63"/>
      <c r="Q26" s="55"/>
      <c r="R26" s="40"/>
      <c r="S26" s="63"/>
      <c r="T26" s="55"/>
      <c r="U26" s="40"/>
      <c r="V26" s="63"/>
      <c r="W26" s="55"/>
      <c r="X26" s="40"/>
      <c r="Y26" s="85"/>
      <c r="Z26" s="110"/>
      <c r="AA26" s="40"/>
      <c r="AB26" s="63"/>
    </row>
    <row r="27" spans="1:28" ht="12" customHeight="1" hidden="1">
      <c r="A27" s="8" t="s">
        <v>3</v>
      </c>
      <c r="B27" s="28"/>
      <c r="C27" s="69"/>
      <c r="D27" s="28"/>
      <c r="E27" s="17"/>
      <c r="F27" s="28"/>
      <c r="G27" s="44">
        <f t="shared" si="0"/>
        <v>0</v>
      </c>
      <c r="H27" s="120"/>
      <c r="I27" s="17"/>
      <c r="J27" s="44">
        <f t="shared" si="1"/>
        <v>0</v>
      </c>
      <c r="K27" s="17"/>
      <c r="L27" s="28"/>
      <c r="M27" s="44"/>
      <c r="N27" s="17"/>
      <c r="O27" s="28"/>
      <c r="P27" s="44"/>
      <c r="Q27" s="17"/>
      <c r="R27" s="28"/>
      <c r="S27" s="44"/>
      <c r="T27" s="17"/>
      <c r="U27" s="28"/>
      <c r="V27" s="44"/>
      <c r="W27" s="17"/>
      <c r="X27" s="28"/>
      <c r="Y27" s="80"/>
      <c r="Z27" s="110"/>
      <c r="AA27" s="28"/>
      <c r="AB27" s="44"/>
    </row>
    <row r="28" spans="1:28" ht="12" customHeight="1" hidden="1">
      <c r="A28" s="8" t="s">
        <v>4</v>
      </c>
      <c r="B28" s="28"/>
      <c r="C28" s="69"/>
      <c r="D28" s="28"/>
      <c r="E28" s="17"/>
      <c r="F28" s="28"/>
      <c r="G28" s="44">
        <f t="shared" si="0"/>
        <v>0</v>
      </c>
      <c r="H28" s="120"/>
      <c r="I28" s="17"/>
      <c r="J28" s="44">
        <f t="shared" si="1"/>
        <v>0</v>
      </c>
      <c r="K28" s="17"/>
      <c r="L28" s="28"/>
      <c r="M28" s="44"/>
      <c r="N28" s="17"/>
      <c r="O28" s="28"/>
      <c r="P28" s="44"/>
      <c r="Q28" s="17"/>
      <c r="R28" s="28"/>
      <c r="S28" s="44"/>
      <c r="T28" s="17"/>
      <c r="U28" s="28"/>
      <c r="V28" s="44"/>
      <c r="W28" s="17"/>
      <c r="X28" s="28"/>
      <c r="Y28" s="80"/>
      <c r="Z28" s="110"/>
      <c r="AA28" s="28"/>
      <c r="AB28" s="44"/>
    </row>
    <row r="29" spans="1:28" ht="12" customHeight="1" hidden="1">
      <c r="A29" s="8" t="s">
        <v>5</v>
      </c>
      <c r="B29" s="28"/>
      <c r="C29" s="69"/>
      <c r="D29" s="28"/>
      <c r="E29" s="17"/>
      <c r="F29" s="28"/>
      <c r="G29" s="44">
        <f t="shared" si="0"/>
        <v>0</v>
      </c>
      <c r="H29" s="120"/>
      <c r="I29" s="17"/>
      <c r="J29" s="44">
        <f t="shared" si="1"/>
        <v>0</v>
      </c>
      <c r="K29" s="17"/>
      <c r="L29" s="28"/>
      <c r="M29" s="44"/>
      <c r="N29" s="17"/>
      <c r="O29" s="28"/>
      <c r="P29" s="44"/>
      <c r="Q29" s="17"/>
      <c r="R29" s="28"/>
      <c r="S29" s="44"/>
      <c r="T29" s="17"/>
      <c r="U29" s="28"/>
      <c r="V29" s="44"/>
      <c r="W29" s="17"/>
      <c r="X29" s="28"/>
      <c r="Y29" s="80"/>
      <c r="Z29" s="110"/>
      <c r="AA29" s="28"/>
      <c r="AB29" s="44"/>
    </row>
    <row r="30" spans="1:28" ht="12" customHeight="1" hidden="1">
      <c r="A30" s="8" t="s">
        <v>6</v>
      </c>
      <c r="B30" s="28"/>
      <c r="C30" s="69"/>
      <c r="D30" s="28"/>
      <c r="E30" s="17"/>
      <c r="F30" s="28"/>
      <c r="G30" s="44">
        <f t="shared" si="0"/>
        <v>0</v>
      </c>
      <c r="H30" s="120"/>
      <c r="I30" s="17"/>
      <c r="J30" s="44">
        <f t="shared" si="1"/>
        <v>0</v>
      </c>
      <c r="K30" s="17"/>
      <c r="L30" s="28"/>
      <c r="M30" s="44"/>
      <c r="N30" s="17"/>
      <c r="O30" s="28"/>
      <c r="P30" s="44"/>
      <c r="Q30" s="17"/>
      <c r="R30" s="28"/>
      <c r="S30" s="44"/>
      <c r="T30" s="17"/>
      <c r="U30" s="28"/>
      <c r="V30" s="44"/>
      <c r="W30" s="17"/>
      <c r="X30" s="28"/>
      <c r="Y30" s="80"/>
      <c r="Z30" s="110"/>
      <c r="AA30" s="28"/>
      <c r="AB30" s="44"/>
    </row>
    <row r="31" spans="1:28" ht="12" customHeight="1" hidden="1" thickBot="1">
      <c r="A31" s="9" t="s">
        <v>7</v>
      </c>
      <c r="B31" s="29"/>
      <c r="C31" s="73"/>
      <c r="D31" s="29"/>
      <c r="E31" s="19"/>
      <c r="F31" s="29"/>
      <c r="G31" s="44">
        <f t="shared" si="0"/>
        <v>0</v>
      </c>
      <c r="H31" s="121"/>
      <c r="I31" s="19"/>
      <c r="J31" s="44">
        <f t="shared" si="1"/>
        <v>0</v>
      </c>
      <c r="K31" s="19"/>
      <c r="L31" s="29"/>
      <c r="M31" s="44"/>
      <c r="N31" s="19"/>
      <c r="O31" s="29"/>
      <c r="P31" s="44"/>
      <c r="Q31" s="19"/>
      <c r="R31" s="29"/>
      <c r="S31" s="44"/>
      <c r="T31" s="19"/>
      <c r="U31" s="29"/>
      <c r="V31" s="44"/>
      <c r="W31" s="19"/>
      <c r="X31" s="29"/>
      <c r="Y31" s="80"/>
      <c r="Z31" s="110"/>
      <c r="AA31" s="29"/>
      <c r="AB31" s="44"/>
    </row>
    <row r="32" spans="1:28" ht="18.75" hidden="1" thickBot="1">
      <c r="A32" s="12" t="s">
        <v>10</v>
      </c>
      <c r="B32" s="30"/>
      <c r="C32" s="71"/>
      <c r="D32" s="30"/>
      <c r="E32" s="20"/>
      <c r="F32" s="30"/>
      <c r="G32" s="44">
        <f t="shared" si="0"/>
        <v>0</v>
      </c>
      <c r="H32" s="122"/>
      <c r="I32" s="20"/>
      <c r="J32" s="44">
        <f t="shared" si="1"/>
        <v>0</v>
      </c>
      <c r="K32" s="20"/>
      <c r="L32" s="30"/>
      <c r="M32" s="44"/>
      <c r="N32" s="20"/>
      <c r="O32" s="30"/>
      <c r="P32" s="44"/>
      <c r="Q32" s="20"/>
      <c r="R32" s="30"/>
      <c r="S32" s="44"/>
      <c r="T32" s="20"/>
      <c r="U32" s="30"/>
      <c r="V32" s="44"/>
      <c r="W32" s="20"/>
      <c r="X32" s="30"/>
      <c r="Y32" s="80"/>
      <c r="Z32" s="110"/>
      <c r="AA32" s="30"/>
      <c r="AB32" s="44"/>
    </row>
    <row r="33" spans="1:28" ht="22.5" customHeight="1" hidden="1" thickBot="1">
      <c r="A33" s="14" t="s">
        <v>11</v>
      </c>
      <c r="B33" s="31"/>
      <c r="C33" s="13"/>
      <c r="D33" s="31"/>
      <c r="E33" s="21"/>
      <c r="F33" s="31"/>
      <c r="G33" s="46">
        <f t="shared" si="0"/>
        <v>0</v>
      </c>
      <c r="H33" s="123"/>
      <c r="I33" s="21"/>
      <c r="J33" s="46">
        <f t="shared" si="1"/>
        <v>0</v>
      </c>
      <c r="K33" s="21"/>
      <c r="L33" s="31"/>
      <c r="M33" s="46"/>
      <c r="N33" s="21"/>
      <c r="O33" s="31"/>
      <c r="P33" s="46"/>
      <c r="Q33" s="21"/>
      <c r="R33" s="31"/>
      <c r="S33" s="46"/>
      <c r="T33" s="21"/>
      <c r="U33" s="31"/>
      <c r="V33" s="46"/>
      <c r="W33" s="21"/>
      <c r="X33" s="31"/>
      <c r="Y33" s="81"/>
      <c r="Z33" s="110"/>
      <c r="AA33" s="31"/>
      <c r="AB33" s="46"/>
    </row>
    <row r="34" spans="1:28" ht="12" customHeight="1" thickBot="1">
      <c r="A34" s="37" t="s">
        <v>13</v>
      </c>
      <c r="B34" s="59">
        <v>2556</v>
      </c>
      <c r="C34" s="76">
        <f>C25+C10</f>
        <v>2900</v>
      </c>
      <c r="D34" s="59">
        <f>D25+D10</f>
        <v>3188</v>
      </c>
      <c r="E34" s="124">
        <f>E10+E25</f>
        <v>3249</v>
      </c>
      <c r="F34" s="60">
        <f>F25+F10</f>
        <v>3060</v>
      </c>
      <c r="G34" s="64">
        <f t="shared" si="0"/>
        <v>-128</v>
      </c>
      <c r="H34" s="124">
        <f>H10+H25</f>
        <v>3082</v>
      </c>
      <c r="I34" s="60">
        <f>I25+I10</f>
        <v>3114</v>
      </c>
      <c r="J34" s="64">
        <f t="shared" si="1"/>
        <v>54</v>
      </c>
      <c r="K34" s="60">
        <f>K10+K25</f>
        <v>3306</v>
      </c>
      <c r="L34" s="59">
        <f>L10+L25</f>
        <v>3137</v>
      </c>
      <c r="M34" s="64">
        <f>L34-I34</f>
        <v>23</v>
      </c>
      <c r="N34" s="60">
        <f>N10+N25</f>
        <v>3455</v>
      </c>
      <c r="O34" s="59">
        <f>O10+O25</f>
        <v>3100</v>
      </c>
      <c r="P34" s="64">
        <f>O34-L34</f>
        <v>-37</v>
      </c>
      <c r="Q34" s="60">
        <f>Q10+Q25</f>
        <v>3503</v>
      </c>
      <c r="R34" s="59">
        <f>R10+R25</f>
        <v>2977</v>
      </c>
      <c r="S34" s="64">
        <f>R34-O34</f>
        <v>-123</v>
      </c>
      <c r="T34" s="60">
        <f>T10+T25</f>
        <v>3491</v>
      </c>
      <c r="U34" s="59">
        <f>U10+U25</f>
        <v>3202</v>
      </c>
      <c r="V34" s="64">
        <f>U34-R34</f>
        <v>225</v>
      </c>
      <c r="W34" s="60">
        <f>W10+W25</f>
        <v>3341</v>
      </c>
      <c r="X34" s="59">
        <f>X10+X25</f>
        <v>2829</v>
      </c>
      <c r="Y34" s="86">
        <f>X34-U34</f>
        <v>-373</v>
      </c>
      <c r="Z34" s="60">
        <f>Z10+Z25</f>
        <v>2705</v>
      </c>
      <c r="AA34" s="59">
        <f>AA10+AA25</f>
        <v>2412</v>
      </c>
      <c r="AB34" s="64">
        <f>AA34-X34</f>
        <v>-417</v>
      </c>
    </row>
    <row r="36" spans="2:19" ht="12" customHeight="1"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</row>
  </sheetData>
  <sheetProtection/>
  <mergeCells count="9">
    <mergeCell ref="B36:S36"/>
    <mergeCell ref="T3:V3"/>
    <mergeCell ref="Q3:S3"/>
    <mergeCell ref="K3:M3"/>
    <mergeCell ref="Z3:AB3"/>
    <mergeCell ref="W3:Y3"/>
    <mergeCell ref="E3:G3"/>
    <mergeCell ref="N3:P3"/>
    <mergeCell ref="A18:B18"/>
  </mergeCells>
  <printOptions horizontalCentered="1" verticalCentered="1"/>
  <pageMargins left="0.1968503937007874" right="0.1968503937007874" top="0.3937007874015748" bottom="0.4724409448818898" header="0.1968503937007874" footer="0.11811023622047245"/>
  <pageSetup fitToHeight="1" fitToWidth="1" horizontalDpi="600" verticalDpi="600" orientation="landscape" paperSize="9" scale="97" r:id="rId1"/>
  <headerFooter alignWithMargins="0">
    <oddHeader>&amp;C&amp;"Arial,Gras"
EVOLUTION DES PREVISIONS ET CONSTATS D'EFFECTIFS BRETON DANS LE 2ND DEGRE PRIVE</oddHeader>
    <oddFooter>&amp;L&amp;D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RECTORAT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Rectorat de Rennes</dc:creator>
  <cp:keywords/>
  <dc:description/>
  <cp:lastModifiedBy>dbeurel</cp:lastModifiedBy>
  <cp:lastPrinted>2019-10-18T15:52:08Z</cp:lastPrinted>
  <dcterms:created xsi:type="dcterms:W3CDTF">2003-10-29T09:52:50Z</dcterms:created>
  <dcterms:modified xsi:type="dcterms:W3CDTF">2020-01-07T10:09:28Z</dcterms:modified>
  <cp:category/>
  <cp:version/>
  <cp:contentType/>
  <cp:contentStatus/>
</cp:coreProperties>
</file>